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dam\Desktop\"/>
    </mc:Choice>
  </mc:AlternateContent>
  <xr:revisionPtr revIDLastSave="0" documentId="8_{F5EFA16E-C6C4-4D16-BD08-EDA38E1BF9E1}" xr6:coauthVersionLast="45" xr6:coauthVersionMax="45" xr10:uidLastSave="{00000000-0000-0000-0000-000000000000}"/>
  <bookViews>
    <workbookView xWindow="-120" yWindow="-120" windowWidth="20730" windowHeight="11160" activeTab="3" xr2:uid="{4191BC5C-C7B5-4AA5-93B7-956EEE1AA9EA}"/>
  </bookViews>
  <sheets>
    <sheet name="PG Venta de Productos" sheetId="1" r:id="rId1"/>
    <sheet name="PG Servicios" sheetId="2" r:id="rId2"/>
    <sheet name="BG Venta de Productos" sheetId="3" r:id="rId3"/>
    <sheet name="BG Servicio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4" l="1"/>
  <c r="C22" i="4"/>
  <c r="C18" i="4"/>
  <c r="C20" i="4" s="1"/>
  <c r="C10" i="4"/>
  <c r="C12" i="4" s="1"/>
  <c r="C23" i="3"/>
  <c r="C21" i="3"/>
  <c r="C19" i="3"/>
  <c r="C17" i="3"/>
  <c r="C11" i="3"/>
  <c r="C13" i="3" s="1"/>
  <c r="C22" i="3" s="1"/>
  <c r="C24" i="3" s="1"/>
  <c r="C25" i="3" s="1"/>
  <c r="C17" i="2"/>
  <c r="C16" i="2"/>
  <c r="C15" i="2"/>
  <c r="C14" i="2"/>
  <c r="C9" i="2"/>
  <c r="C38" i="1"/>
  <c r="C37" i="1"/>
  <c r="C36" i="1"/>
  <c r="C32" i="1"/>
  <c r="C35" i="1"/>
  <c r="C28" i="1"/>
  <c r="C24" i="1"/>
  <c r="C15" i="1"/>
  <c r="C17" i="1" s="1"/>
  <c r="C9" i="1"/>
  <c r="C21" i="4" l="1"/>
  <c r="C23" i="4" s="1"/>
  <c r="C24" i="4"/>
  <c r="C19" i="1"/>
  <c r="C29" i="1" l="1"/>
</calcChain>
</file>

<file path=xl/sharedStrings.xml><?xml version="1.0" encoding="utf-8"?>
<sst xmlns="http://schemas.openxmlformats.org/spreadsheetml/2006/main" count="88" uniqueCount="63">
  <si>
    <t>ESTADO DE RESULTADOS DEL 1 DE ENERO AL 31 DE DICEMBRE DE 2019</t>
  </si>
  <si>
    <t>Ventas netas</t>
  </si>
  <si>
    <t>Inventario Inicial de Mercancias</t>
  </si>
  <si>
    <t>(Menos)  Devolucion en ventas</t>
  </si>
  <si>
    <t>(Menos) Descuento en ventas</t>
  </si>
  <si>
    <t xml:space="preserve">Ventas </t>
  </si>
  <si>
    <t>(Mas) Compras</t>
  </si>
  <si>
    <t>(Mas) Fletes sobre Compras</t>
  </si>
  <si>
    <t xml:space="preserve">(Menos) Devolucion en compras </t>
  </si>
  <si>
    <t>(Menos) Descuentos en compras</t>
  </si>
  <si>
    <t>Mercancia disponible para la venta</t>
  </si>
  <si>
    <t xml:space="preserve">(Menos) Inventario final de mercancias </t>
  </si>
  <si>
    <t>Costo de Venta</t>
  </si>
  <si>
    <t>Utilidad en operacion</t>
  </si>
  <si>
    <t>Sueldo de Vendedores</t>
  </si>
  <si>
    <t>Comisiones vendedores</t>
  </si>
  <si>
    <t>Servicios</t>
  </si>
  <si>
    <t>Arriendos</t>
  </si>
  <si>
    <t>Gastos de Venta</t>
  </si>
  <si>
    <t>Sueldo Oficina</t>
  </si>
  <si>
    <t>Gastos de administracion</t>
  </si>
  <si>
    <t>Utilidad neta operacional</t>
  </si>
  <si>
    <t>(Mas) Comisiones</t>
  </si>
  <si>
    <t>Ingresos no Operacionales</t>
  </si>
  <si>
    <t>Financieros</t>
  </si>
  <si>
    <t>Diversos</t>
  </si>
  <si>
    <t>Utilidad en antes de impuesto</t>
  </si>
  <si>
    <t>Utilidad Neta</t>
  </si>
  <si>
    <t>(Mas) Varios</t>
  </si>
  <si>
    <t>Egresos no operacionales</t>
  </si>
  <si>
    <t>Impuesto a la renta 33%</t>
  </si>
  <si>
    <t>EMPRESA COMERCIAL XXXX</t>
  </si>
  <si>
    <t>EMPRESAS DE SERVICIOS</t>
  </si>
  <si>
    <t>ESTADO DE RESULTADOS DEL 1 DE ENERO AL 31 DE DICIEMBRE DE 2019</t>
  </si>
  <si>
    <t>Asesorias</t>
  </si>
  <si>
    <t>Comisiones</t>
  </si>
  <si>
    <t>Ingresos Operacionales</t>
  </si>
  <si>
    <t>Sueldos</t>
  </si>
  <si>
    <t>Propaganda</t>
  </si>
  <si>
    <t>Otros Gastos</t>
  </si>
  <si>
    <t>Gastos Operacionales</t>
  </si>
  <si>
    <t>Utilidad en operacion antes de impuesto</t>
  </si>
  <si>
    <t>Impuesto sobre la renta 33%</t>
  </si>
  <si>
    <t>Balance General a Diciembre 31 de 2019</t>
  </si>
  <si>
    <t>Activos</t>
  </si>
  <si>
    <t>Bancos</t>
  </si>
  <si>
    <t>Efectivo</t>
  </si>
  <si>
    <t>Cuentas Por Cobrar</t>
  </si>
  <si>
    <t>Inventario</t>
  </si>
  <si>
    <t>Total activo circulante</t>
  </si>
  <si>
    <t>Porpiedad, Planta y Equipo</t>
  </si>
  <si>
    <t>Total Activos</t>
  </si>
  <si>
    <t>Pasivo y patrimonio neto</t>
  </si>
  <si>
    <t>Cuentas por pagar</t>
  </si>
  <si>
    <t>Impuestos por pagar</t>
  </si>
  <si>
    <t>Deuda a Corto Plazo</t>
  </si>
  <si>
    <t>Total Pasivo Circulante</t>
  </si>
  <si>
    <t>Deuda a Largo Plazo</t>
  </si>
  <si>
    <t>Aporte de Capital</t>
  </si>
  <si>
    <t>Total Patrimonio Neto</t>
  </si>
  <si>
    <t>Total Pasivo y Patrimonio Neto</t>
  </si>
  <si>
    <t>Ganancias del ejercicio</t>
  </si>
  <si>
    <t xml:space="preserve">Total Pasivo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</si>
</sst>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42" fontId="0" fillId="0" borderId="0" xfId="1" applyNumberFormat="1" applyFont="1"/>
    <xf numFmtId="42" fontId="0" fillId="0" borderId="2" xfId="1" applyNumberFormat="1" applyFont="1" applyBorder="1"/>
    <xf numFmtId="42" fontId="0" fillId="0" borderId="0" xfId="0" applyNumberFormat="1"/>
    <xf numFmtId="0" fontId="2" fillId="2" borderId="0" xfId="0" applyFont="1" applyFill="1"/>
    <xf numFmtId="42" fontId="0" fillId="2" borderId="0" xfId="1" applyNumberFormat="1" applyFont="1" applyFill="1"/>
    <xf numFmtId="0" fontId="2" fillId="3" borderId="0" xfId="0" applyFont="1" applyFill="1"/>
    <xf numFmtId="0" fontId="0" fillId="3" borderId="0" xfId="0" applyFill="1"/>
    <xf numFmtId="42" fontId="2" fillId="0" borderId="0" xfId="1" applyNumberFormat="1" applyFont="1"/>
    <xf numFmtId="42" fontId="2" fillId="2" borderId="0" xfId="1" applyNumberFormat="1" applyFont="1" applyFill="1"/>
    <xf numFmtId="42" fontId="2" fillId="3" borderId="3" xfId="1" applyNumberFormat="1" applyFont="1" applyFill="1" applyBorder="1"/>
    <xf numFmtId="42" fontId="2" fillId="3" borderId="0" xfId="1" applyNumberFormat="1" applyFont="1" applyFill="1"/>
    <xf numFmtId="42" fontId="2" fillId="0" borderId="1" xfId="1" applyNumberFormat="1" applyFont="1" applyBorder="1"/>
    <xf numFmtId="0" fontId="2" fillId="0" borderId="0" xfId="0" applyFont="1" applyAlignment="1">
      <alignment horizontal="center"/>
    </xf>
    <xf numFmtId="42" fontId="0" fillId="2" borderId="1" xfId="1" applyNumberFormat="1" applyFont="1" applyFill="1" applyBorder="1"/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BA928-E5F5-4601-BBF4-4DC1E67CCCE6}">
  <dimension ref="B3:D38"/>
  <sheetViews>
    <sheetView topLeftCell="A12" workbookViewId="0">
      <selection activeCell="C16" sqref="C16"/>
    </sheetView>
  </sheetViews>
  <sheetFormatPr defaultRowHeight="15" x14ac:dyDescent="0.25"/>
  <cols>
    <col min="2" max="2" width="62.5703125" bestFit="1" customWidth="1"/>
    <col min="3" max="3" width="15.42578125" style="2" bestFit="1" customWidth="1"/>
    <col min="4" max="4" width="11.5703125" bestFit="1" customWidth="1"/>
  </cols>
  <sheetData>
    <row r="3" spans="2:4" x14ac:dyDescent="0.25">
      <c r="B3" s="14" t="s">
        <v>31</v>
      </c>
    </row>
    <row r="4" spans="2:4" x14ac:dyDescent="0.25">
      <c r="B4" s="1" t="s">
        <v>0</v>
      </c>
    </row>
    <row r="6" spans="2:4" x14ac:dyDescent="0.25">
      <c r="B6" s="1" t="s">
        <v>5</v>
      </c>
      <c r="C6" s="2">
        <v>2500000</v>
      </c>
    </row>
    <row r="7" spans="2:4" x14ac:dyDescent="0.25">
      <c r="B7" t="s">
        <v>3</v>
      </c>
      <c r="C7" s="2">
        <v>-150000</v>
      </c>
    </row>
    <row r="8" spans="2:4" ht="15.75" thickBot="1" x14ac:dyDescent="0.3">
      <c r="B8" t="s">
        <v>4</v>
      </c>
      <c r="C8" s="3">
        <v>-50000</v>
      </c>
      <c r="D8" s="4"/>
    </row>
    <row r="9" spans="2:4" x14ac:dyDescent="0.25">
      <c r="B9" s="5" t="s">
        <v>1</v>
      </c>
      <c r="C9" s="6">
        <f>C6+C7+C8</f>
        <v>2300000</v>
      </c>
    </row>
    <row r="10" spans="2:4" x14ac:dyDescent="0.25">
      <c r="B10" t="s">
        <v>2</v>
      </c>
      <c r="C10" s="2">
        <v>300000</v>
      </c>
    </row>
    <row r="11" spans="2:4" x14ac:dyDescent="0.25">
      <c r="B11" t="s">
        <v>6</v>
      </c>
      <c r="C11" s="2">
        <v>900000</v>
      </c>
    </row>
    <row r="12" spans="2:4" x14ac:dyDescent="0.25">
      <c r="B12" t="s">
        <v>7</v>
      </c>
      <c r="C12" s="2">
        <v>100000</v>
      </c>
    </row>
    <row r="13" spans="2:4" x14ac:dyDescent="0.25">
      <c r="B13" t="s">
        <v>8</v>
      </c>
      <c r="C13" s="2">
        <v>-100000</v>
      </c>
    </row>
    <row r="14" spans="2:4" x14ac:dyDescent="0.25">
      <c r="B14" t="s">
        <v>9</v>
      </c>
      <c r="C14" s="2">
        <v>-20000</v>
      </c>
    </row>
    <row r="15" spans="2:4" ht="15.75" thickBot="1" x14ac:dyDescent="0.3">
      <c r="B15" s="7" t="s">
        <v>10</v>
      </c>
      <c r="C15" s="11">
        <f>SUM(C10:C14)</f>
        <v>1180000</v>
      </c>
    </row>
    <row r="16" spans="2:4" s="8" customFormat="1" x14ac:dyDescent="0.25">
      <c r="B16" s="7" t="s">
        <v>11</v>
      </c>
      <c r="C16" s="12">
        <v>-200000</v>
      </c>
    </row>
    <row r="17" spans="2:3" x14ac:dyDescent="0.25">
      <c r="B17" s="5" t="s">
        <v>12</v>
      </c>
      <c r="C17" s="10">
        <f>SUM(C15:C16)</f>
        <v>980000</v>
      </c>
    </row>
    <row r="19" spans="2:3" x14ac:dyDescent="0.25">
      <c r="B19" s="5" t="s">
        <v>13</v>
      </c>
      <c r="C19" s="10">
        <f>C9-C17</f>
        <v>1320000</v>
      </c>
    </row>
    <row r="20" spans="2:3" x14ac:dyDescent="0.25">
      <c r="B20" t="s">
        <v>14</v>
      </c>
      <c r="C20" s="2">
        <v>250000</v>
      </c>
    </row>
    <row r="21" spans="2:3" x14ac:dyDescent="0.25">
      <c r="B21" t="s">
        <v>15</v>
      </c>
      <c r="C21" s="2">
        <v>150000</v>
      </c>
    </row>
    <row r="22" spans="2:3" x14ac:dyDescent="0.25">
      <c r="B22" t="s">
        <v>16</v>
      </c>
      <c r="C22" s="2">
        <v>100000</v>
      </c>
    </row>
    <row r="23" spans="2:3" x14ac:dyDescent="0.25">
      <c r="B23" t="s">
        <v>17</v>
      </c>
      <c r="C23" s="2">
        <v>25000</v>
      </c>
    </row>
    <row r="24" spans="2:3" x14ac:dyDescent="0.25">
      <c r="B24" s="1" t="s">
        <v>18</v>
      </c>
      <c r="C24" s="13">
        <f>SUM(C20:C23)</f>
        <v>525000</v>
      </c>
    </row>
    <row r="25" spans="2:3" x14ac:dyDescent="0.25">
      <c r="B25" t="s">
        <v>19</v>
      </c>
      <c r="C25" s="2">
        <v>100000</v>
      </c>
    </row>
    <row r="26" spans="2:3" x14ac:dyDescent="0.25">
      <c r="B26" t="s">
        <v>17</v>
      </c>
      <c r="C26" s="2">
        <v>40000</v>
      </c>
    </row>
    <row r="27" spans="2:3" x14ac:dyDescent="0.25">
      <c r="B27" t="s">
        <v>16</v>
      </c>
      <c r="C27" s="2">
        <v>50000</v>
      </c>
    </row>
    <row r="28" spans="2:3" x14ac:dyDescent="0.25">
      <c r="B28" s="1" t="s">
        <v>20</v>
      </c>
      <c r="C28" s="13">
        <f>SUM(C25:C27)</f>
        <v>190000</v>
      </c>
    </row>
    <row r="29" spans="2:3" x14ac:dyDescent="0.25">
      <c r="B29" s="5" t="s">
        <v>21</v>
      </c>
      <c r="C29" s="10">
        <f>C19-C24-C28</f>
        <v>605000</v>
      </c>
    </row>
    <row r="30" spans="2:3" x14ac:dyDescent="0.25">
      <c r="B30" t="s">
        <v>22</v>
      </c>
      <c r="C30" s="2">
        <v>70000</v>
      </c>
    </row>
    <row r="31" spans="2:3" x14ac:dyDescent="0.25">
      <c r="B31" t="s">
        <v>28</v>
      </c>
      <c r="C31" s="2">
        <v>30000</v>
      </c>
    </row>
    <row r="32" spans="2:3" x14ac:dyDescent="0.25">
      <c r="B32" s="1" t="s">
        <v>23</v>
      </c>
      <c r="C32" s="13">
        <f>SUM(C30:C31)</f>
        <v>100000</v>
      </c>
    </row>
    <row r="33" spans="2:3" x14ac:dyDescent="0.25">
      <c r="B33" t="s">
        <v>24</v>
      </c>
      <c r="C33" s="2">
        <v>100000</v>
      </c>
    </row>
    <row r="34" spans="2:3" x14ac:dyDescent="0.25">
      <c r="B34" t="s">
        <v>25</v>
      </c>
      <c r="C34" s="2">
        <v>75000</v>
      </c>
    </row>
    <row r="35" spans="2:3" x14ac:dyDescent="0.25">
      <c r="B35" s="1" t="s">
        <v>29</v>
      </c>
      <c r="C35" s="13">
        <f>SUM(C33:C34)</f>
        <v>175000</v>
      </c>
    </row>
    <row r="36" spans="2:3" x14ac:dyDescent="0.25">
      <c r="B36" s="1" t="s">
        <v>26</v>
      </c>
      <c r="C36" s="9">
        <f>C29+C32-C35</f>
        <v>530000</v>
      </c>
    </row>
    <row r="37" spans="2:3" x14ac:dyDescent="0.25">
      <c r="B37" t="s">
        <v>30</v>
      </c>
      <c r="C37" s="2">
        <f>C36*0.33</f>
        <v>174900</v>
      </c>
    </row>
    <row r="38" spans="2:3" x14ac:dyDescent="0.25">
      <c r="B38" s="1" t="s">
        <v>27</v>
      </c>
      <c r="C38" s="9">
        <f>C36-C37</f>
        <v>355100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94E09-22C8-4C9E-8780-C51D1C74EABF}">
  <dimension ref="B3:C17"/>
  <sheetViews>
    <sheetView workbookViewId="0">
      <selection activeCell="B3" sqref="B3:B4"/>
    </sheetView>
  </sheetViews>
  <sheetFormatPr defaultRowHeight="15" x14ac:dyDescent="0.25"/>
  <cols>
    <col min="2" max="2" width="63.28515625" bestFit="1" customWidth="1"/>
    <col min="3" max="3" width="15.28515625" style="2" bestFit="1" customWidth="1"/>
  </cols>
  <sheetData>
    <row r="3" spans="2:3" x14ac:dyDescent="0.25">
      <c r="B3" s="14" t="s">
        <v>32</v>
      </c>
    </row>
    <row r="4" spans="2:3" x14ac:dyDescent="0.25">
      <c r="B4" s="1" t="s">
        <v>33</v>
      </c>
    </row>
    <row r="7" spans="2:3" x14ac:dyDescent="0.25">
      <c r="B7" t="s">
        <v>34</v>
      </c>
      <c r="C7" s="2">
        <v>10000000</v>
      </c>
    </row>
    <row r="8" spans="2:3" x14ac:dyDescent="0.25">
      <c r="B8" t="s">
        <v>35</v>
      </c>
      <c r="C8" s="2">
        <v>1500000</v>
      </c>
    </row>
    <row r="9" spans="2:3" x14ac:dyDescent="0.25">
      <c r="B9" s="5" t="s">
        <v>36</v>
      </c>
      <c r="C9" s="15">
        <f>SUM(C7:C8)</f>
        <v>11500000</v>
      </c>
    </row>
    <row r="10" spans="2:3" x14ac:dyDescent="0.25">
      <c r="B10" t="s">
        <v>37</v>
      </c>
      <c r="C10" s="2">
        <v>3000000</v>
      </c>
    </row>
    <row r="11" spans="2:3" x14ac:dyDescent="0.25">
      <c r="B11" t="s">
        <v>38</v>
      </c>
      <c r="C11" s="2">
        <v>400000</v>
      </c>
    </row>
    <row r="12" spans="2:3" x14ac:dyDescent="0.25">
      <c r="B12" t="s">
        <v>16</v>
      </c>
      <c r="C12" s="2">
        <v>200000</v>
      </c>
    </row>
    <row r="13" spans="2:3" x14ac:dyDescent="0.25">
      <c r="B13" t="s">
        <v>39</v>
      </c>
      <c r="C13" s="2">
        <v>1000000</v>
      </c>
    </row>
    <row r="14" spans="2:3" x14ac:dyDescent="0.25">
      <c r="B14" s="5" t="s">
        <v>40</v>
      </c>
      <c r="C14" s="15">
        <f>SUM(C10:C13)</f>
        <v>4600000</v>
      </c>
    </row>
    <row r="15" spans="2:3" x14ac:dyDescent="0.25">
      <c r="B15" t="s">
        <v>41</v>
      </c>
      <c r="C15" s="2">
        <f>C9-C14</f>
        <v>6900000</v>
      </c>
    </row>
    <row r="16" spans="2:3" x14ac:dyDescent="0.25">
      <c r="B16" t="s">
        <v>42</v>
      </c>
      <c r="C16" s="2">
        <f>C15*0.33</f>
        <v>2277000</v>
      </c>
    </row>
    <row r="17" spans="2:3" x14ac:dyDescent="0.25">
      <c r="B17" s="5" t="s">
        <v>27</v>
      </c>
      <c r="C17" s="10">
        <f>C15-C16</f>
        <v>4623000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EF6CB-1020-4EF1-916A-B9EE18816F7F}">
  <dimension ref="B3:H25"/>
  <sheetViews>
    <sheetView topLeftCell="A5" workbookViewId="0">
      <selection activeCell="B3" sqref="B3:H26"/>
    </sheetView>
  </sheetViews>
  <sheetFormatPr defaultRowHeight="15" x14ac:dyDescent="0.25"/>
  <cols>
    <col min="2" max="2" width="36.85546875" bestFit="1" customWidth="1"/>
    <col min="3" max="3" width="11.5703125" style="2" bestFit="1" customWidth="1"/>
  </cols>
  <sheetData>
    <row r="3" spans="2:8" x14ac:dyDescent="0.25">
      <c r="B3" s="16" t="s">
        <v>31</v>
      </c>
      <c r="C3" s="16"/>
      <c r="D3" s="16"/>
      <c r="E3" s="16"/>
      <c r="F3" s="16"/>
      <c r="G3" s="16"/>
      <c r="H3" s="16"/>
    </row>
    <row r="4" spans="2:8" x14ac:dyDescent="0.25">
      <c r="B4" s="16" t="s">
        <v>43</v>
      </c>
      <c r="C4" s="16"/>
      <c r="D4" s="16"/>
      <c r="E4" s="16"/>
      <c r="F4" s="16"/>
      <c r="G4" s="16"/>
    </row>
    <row r="6" spans="2:8" x14ac:dyDescent="0.25">
      <c r="B6" s="1" t="s">
        <v>44</v>
      </c>
    </row>
    <row r="7" spans="2:8" x14ac:dyDescent="0.25">
      <c r="B7" t="s">
        <v>46</v>
      </c>
      <c r="C7" s="2">
        <v>200000</v>
      </c>
    </row>
    <row r="8" spans="2:8" x14ac:dyDescent="0.25">
      <c r="B8" t="s">
        <v>45</v>
      </c>
      <c r="C8" s="2">
        <v>45000</v>
      </c>
    </row>
    <row r="9" spans="2:8" x14ac:dyDescent="0.25">
      <c r="B9" t="s">
        <v>47</v>
      </c>
      <c r="C9" s="2">
        <v>2300000</v>
      </c>
    </row>
    <row r="10" spans="2:8" x14ac:dyDescent="0.25">
      <c r="B10" t="s">
        <v>48</v>
      </c>
      <c r="C10" s="2">
        <v>200000</v>
      </c>
    </row>
    <row r="11" spans="2:8" x14ac:dyDescent="0.25">
      <c r="B11" s="1" t="s">
        <v>49</v>
      </c>
      <c r="C11" s="2">
        <f>SUM(C7:C10)</f>
        <v>2745000</v>
      </c>
    </row>
    <row r="12" spans="2:8" x14ac:dyDescent="0.25">
      <c r="B12" t="s">
        <v>50</v>
      </c>
      <c r="C12" s="2">
        <v>1500000</v>
      </c>
    </row>
    <row r="13" spans="2:8" x14ac:dyDescent="0.25">
      <c r="B13" s="1" t="s">
        <v>51</v>
      </c>
      <c r="C13" s="9">
        <f>SUM(C11:C12)</f>
        <v>4245000</v>
      </c>
    </row>
    <row r="15" spans="2:8" x14ac:dyDescent="0.25">
      <c r="B15" t="s">
        <v>52</v>
      </c>
    </row>
    <row r="16" spans="2:8" x14ac:dyDescent="0.25">
      <c r="B16" t="s">
        <v>53</v>
      </c>
      <c r="C16" s="2">
        <v>600000</v>
      </c>
    </row>
    <row r="17" spans="2:3" x14ac:dyDescent="0.25">
      <c r="B17" t="s">
        <v>54</v>
      </c>
      <c r="C17" s="2">
        <f>'PG Venta de Productos'!C37</f>
        <v>174900</v>
      </c>
    </row>
    <row r="18" spans="2:3" x14ac:dyDescent="0.25">
      <c r="B18" t="s">
        <v>55</v>
      </c>
      <c r="C18" s="2">
        <v>50000</v>
      </c>
    </row>
    <row r="19" spans="2:3" x14ac:dyDescent="0.25">
      <c r="B19" s="1" t="s">
        <v>56</v>
      </c>
      <c r="C19" s="9">
        <f>SUM(C16:C18)</f>
        <v>824900</v>
      </c>
    </row>
    <row r="20" spans="2:3" x14ac:dyDescent="0.25">
      <c r="B20" t="s">
        <v>57</v>
      </c>
      <c r="C20" s="2">
        <v>100000</v>
      </c>
    </row>
    <row r="21" spans="2:3" x14ac:dyDescent="0.25">
      <c r="B21" s="1" t="s">
        <v>62</v>
      </c>
      <c r="C21" s="9">
        <f>SUM(C19:C20)</f>
        <v>924900</v>
      </c>
    </row>
    <row r="22" spans="2:3" x14ac:dyDescent="0.25">
      <c r="B22" t="s">
        <v>58</v>
      </c>
      <c r="C22" s="2">
        <f>C13-C21-C23</f>
        <v>2965000</v>
      </c>
    </row>
    <row r="23" spans="2:3" x14ac:dyDescent="0.25">
      <c r="B23" t="s">
        <v>61</v>
      </c>
      <c r="C23" s="2">
        <f>'PG Venta de Productos'!C38</f>
        <v>355100</v>
      </c>
    </row>
    <row r="24" spans="2:3" x14ac:dyDescent="0.25">
      <c r="B24" s="1" t="s">
        <v>59</v>
      </c>
      <c r="C24" s="13">
        <f>SUM(C22:C23)</f>
        <v>3320100</v>
      </c>
    </row>
    <row r="25" spans="2:3" x14ac:dyDescent="0.25">
      <c r="B25" s="1" t="s">
        <v>60</v>
      </c>
      <c r="C25" s="9">
        <f>C21+C24</f>
        <v>4245000</v>
      </c>
    </row>
  </sheetData>
  <mergeCells count="2">
    <mergeCell ref="B3:H3"/>
    <mergeCell ref="B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B8D16-8599-4CEE-B6F1-76F936AADAF0}">
  <dimension ref="B3:H25"/>
  <sheetViews>
    <sheetView tabSelected="1" topLeftCell="A6" workbookViewId="0">
      <selection activeCell="H18" sqref="H18"/>
    </sheetView>
  </sheetViews>
  <sheetFormatPr defaultRowHeight="15" x14ac:dyDescent="0.25"/>
  <cols>
    <col min="2" max="2" width="28.7109375" bestFit="1" customWidth="1"/>
    <col min="3" max="3" width="12.28515625" bestFit="1" customWidth="1"/>
  </cols>
  <sheetData>
    <row r="3" spans="2:8" x14ac:dyDescent="0.25">
      <c r="B3" s="16" t="s">
        <v>31</v>
      </c>
      <c r="C3" s="16"/>
      <c r="D3" s="16"/>
      <c r="E3" s="16"/>
      <c r="F3" s="16"/>
      <c r="G3" s="16"/>
      <c r="H3" s="16"/>
    </row>
    <row r="4" spans="2:8" x14ac:dyDescent="0.25">
      <c r="B4" s="16" t="s">
        <v>43</v>
      </c>
      <c r="C4" s="16"/>
      <c r="D4" s="16"/>
      <c r="E4" s="16"/>
      <c r="F4" s="16"/>
      <c r="G4" s="16"/>
    </row>
    <row r="5" spans="2:8" x14ac:dyDescent="0.25">
      <c r="C5" s="2"/>
    </row>
    <row r="6" spans="2:8" x14ac:dyDescent="0.25">
      <c r="B6" s="1" t="s">
        <v>44</v>
      </c>
      <c r="C6" s="2"/>
    </row>
    <row r="7" spans="2:8" x14ac:dyDescent="0.25">
      <c r="B7" t="s">
        <v>46</v>
      </c>
      <c r="C7" s="2">
        <v>4200000</v>
      </c>
    </row>
    <row r="8" spans="2:8" x14ac:dyDescent="0.25">
      <c r="B8" t="s">
        <v>45</v>
      </c>
      <c r="C8" s="2">
        <v>45000</v>
      </c>
    </row>
    <row r="9" spans="2:8" x14ac:dyDescent="0.25">
      <c r="B9" t="s">
        <v>47</v>
      </c>
      <c r="C9" s="2">
        <v>2300000</v>
      </c>
    </row>
    <row r="10" spans="2:8" x14ac:dyDescent="0.25">
      <c r="B10" s="1" t="s">
        <v>49</v>
      </c>
      <c r="C10" s="2">
        <f>SUM(C7:C9)</f>
        <v>6545000</v>
      </c>
    </row>
    <row r="11" spans="2:8" x14ac:dyDescent="0.25">
      <c r="B11" t="s">
        <v>50</v>
      </c>
      <c r="C11" s="2">
        <v>1500000</v>
      </c>
    </row>
    <row r="12" spans="2:8" x14ac:dyDescent="0.25">
      <c r="B12" s="1" t="s">
        <v>51</v>
      </c>
      <c r="C12" s="9">
        <f>SUM(C10:C11)</f>
        <v>8045000</v>
      </c>
    </row>
    <row r="13" spans="2:8" x14ac:dyDescent="0.25">
      <c r="C13" s="2"/>
    </row>
    <row r="14" spans="2:8" x14ac:dyDescent="0.25">
      <c r="B14" t="s">
        <v>52</v>
      </c>
      <c r="C14" s="2"/>
    </row>
    <row r="15" spans="2:8" x14ac:dyDescent="0.25">
      <c r="B15" t="s">
        <v>53</v>
      </c>
      <c r="C15" s="2">
        <v>600000</v>
      </c>
    </row>
    <row r="16" spans="2:8" x14ac:dyDescent="0.25">
      <c r="B16" t="s">
        <v>54</v>
      </c>
      <c r="C16" s="2">
        <f>'PG Servicios'!C16</f>
        <v>2277000</v>
      </c>
    </row>
    <row r="17" spans="2:3" x14ac:dyDescent="0.25">
      <c r="B17" t="s">
        <v>55</v>
      </c>
      <c r="C17" s="2">
        <v>50000</v>
      </c>
    </row>
    <row r="18" spans="2:3" x14ac:dyDescent="0.25">
      <c r="B18" s="1" t="s">
        <v>56</v>
      </c>
      <c r="C18" s="9">
        <f>SUM(C15:C17)</f>
        <v>2927000</v>
      </c>
    </row>
    <row r="19" spans="2:3" x14ac:dyDescent="0.25">
      <c r="B19" t="s">
        <v>57</v>
      </c>
      <c r="C19" s="2">
        <v>100000</v>
      </c>
    </row>
    <row r="20" spans="2:3" x14ac:dyDescent="0.25">
      <c r="B20" s="1" t="s">
        <v>62</v>
      </c>
      <c r="C20" s="9">
        <f>SUM(C18:C19)</f>
        <v>3027000</v>
      </c>
    </row>
    <row r="21" spans="2:3" x14ac:dyDescent="0.25">
      <c r="B21" t="s">
        <v>58</v>
      </c>
      <c r="C21" s="2">
        <f>C12-C20-C22</f>
        <v>395000</v>
      </c>
    </row>
    <row r="22" spans="2:3" x14ac:dyDescent="0.25">
      <c r="B22" t="s">
        <v>61</v>
      </c>
      <c r="C22" s="2">
        <f>'PG Servicios'!C17</f>
        <v>4623000</v>
      </c>
    </row>
    <row r="23" spans="2:3" x14ac:dyDescent="0.25">
      <c r="B23" s="1" t="s">
        <v>59</v>
      </c>
      <c r="C23" s="13">
        <f>SUM(C21:C22)</f>
        <v>5018000</v>
      </c>
    </row>
    <row r="24" spans="2:3" x14ac:dyDescent="0.25">
      <c r="B24" s="1" t="s">
        <v>60</v>
      </c>
      <c r="C24" s="9">
        <f>C20+C23</f>
        <v>8045000</v>
      </c>
    </row>
    <row r="25" spans="2:3" x14ac:dyDescent="0.25">
      <c r="C25" s="2"/>
    </row>
  </sheetData>
  <mergeCells count="2">
    <mergeCell ref="B3:H3"/>
    <mergeCell ref="B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PG Venta de Productos</vt:lpstr>
      <vt:lpstr>PG Servicios</vt:lpstr>
      <vt:lpstr>BG Venta de Productos</vt:lpstr>
      <vt:lpstr>BG Servicios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Muniz</dc:creator>
  <cp:lastModifiedBy>Oscar Muniz</cp:lastModifiedBy>
  <dcterms:created xsi:type="dcterms:W3CDTF">2020-05-18T20:03:46Z</dcterms:created>
  <dcterms:modified xsi:type="dcterms:W3CDTF">2020-05-18T21:55:41Z</dcterms:modified>
</cp:coreProperties>
</file>